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<sst xmlns="http://schemas.openxmlformats.org/spreadsheetml/2006/main" count="117" uniqueCount="50">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</sst>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420907</c:v>
                </c:pt>
                <c:pt idx="1">
                  <c:v>100918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521825</c:v>
                </c:pt>
                <c:pt idx="1">
                  <c:v>8182</c:v>
                </c:pt>
                <c:pt idx="2">
                  <c:v>4565</c:v>
                </c:pt>
                <c:pt idx="3">
                  <c:v>4265</c:v>
                </c:pt>
                <c:pt idx="4">
                  <c:v>117794</c:v>
                </c:pt>
                <c:pt idx="5">
                  <c:v>1567</c:v>
                </c:pt>
                <c:pt idx="6">
                  <c:v>2268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118364743640</c:v>
                </c:pt>
                <c:pt idx="1">
                  <c:v>7355839376</c:v>
                </c:pt>
                <c:pt idx="2">
                  <c:v>7628663505</c:v>
                </c:pt>
                <c:pt idx="3">
                  <c:v>1693849000</c:v>
                </c:pt>
                <c:pt idx="4">
                  <c:v>299663078471</c:v>
                </c:pt>
                <c:pt idx="5">
                  <c:v>15727947500</c:v>
                </c:pt>
                <c:pt idx="6">
                  <c:v>8864557804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78769710602</c:v>
                </c:pt>
                <c:pt idx="1">
                  <c:v>39595033038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226828.426464811</c:v>
                </c:pt>
                <c:pt idx="1">
                  <c:v>259694.71440812649</c:v>
                </c:pt>
                <c:pt idx="2">
                  <c:v>215180.92534338307</c:v>
                </c:pt>
                <c:pt idx="3">
                  <c:v>192713.8872652286</c:v>
                </c:pt>
                <c:pt idx="4">
                  <c:v>267555.5810133149</c:v>
                </c:pt>
              </c:numCache>
            </c:numRef>
          </c:val>
        </c:ser>
        <c:axId val="26985001"/>
        <c:axId val="41538418"/>
      </c:barChart>
      <c:catAx>
        <c:axId val="2698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38418"/>
        <c:crosses val="autoZero"/>
        <c:auto val="1"/>
        <c:lblOffset val="100"/>
        <c:noMultiLvlLbl val="0"/>
      </c:catAx>
      <c:valAx>
        <c:axId val="4153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985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10036979.897894066</c:v>
                </c:pt>
                <c:pt idx="1">
                  <c:v>8875000</c:v>
                </c:pt>
                <c:pt idx="2">
                  <c:v>10039953.61484325</c:v>
                </c:pt>
                <c:pt idx="3">
                  <c:v>10112766.46403242</c:v>
                </c:pt>
                <c:pt idx="4">
                  <c:v>9915185.763888888</c:v>
                </c:pt>
              </c:numCache>
            </c:numRef>
          </c:val>
        </c:ser>
        <c:axId val="38301443"/>
        <c:axId val="9168668"/>
      </c:barChart>
      <c:catAx>
        <c:axId val="3830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168668"/>
        <c:crosses val="autoZero"/>
        <c:auto val="1"/>
        <c:lblOffset val="100"/>
        <c:noMultiLvlLbl val="0"/>
      </c:catAx>
      <c:valAx>
        <c:axId val="9168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301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899027.0564654119</c:v>
                </c:pt>
                <c:pt idx="1">
                  <c:v>755311.9216113228</c:v>
                </c:pt>
                <c:pt idx="2">
                  <c:v>940635.3626477541</c:v>
                </c:pt>
                <c:pt idx="3">
                  <c:v>804289.2983699504</c:v>
                </c:pt>
                <c:pt idx="4">
                  <c:v>2038405.9572039943</c:v>
                </c:pt>
              </c:numCache>
            </c:numRef>
          </c:val>
        </c:ser>
        <c:axId val="15409149"/>
        <c:axId val="4464614"/>
      </c:barChart>
      <c:catAx>
        <c:axId val="1540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64614"/>
        <c:crosses val="autoZero"/>
        <c:auto val="1"/>
        <c:lblOffset val="100"/>
        <c:noMultiLvlLbl val="0"/>
      </c:catAx>
      <c:valAx>
        <c:axId val="446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409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1671120.1544359254</c:v>
                </c:pt>
                <c:pt idx="1">
                  <c:v>4075848.275862069</c:v>
                </c:pt>
                <c:pt idx="2">
                  <c:v>1321122.0840652448</c:v>
                </c:pt>
                <c:pt idx="3">
                  <c:v>1297867.0156370162</c:v>
                </c:pt>
                <c:pt idx="4">
                  <c:v>2401098.535714286</c:v>
                </c:pt>
              </c:numCache>
            </c:numRef>
          </c:val>
        </c:ser>
        <c:axId val="40181527"/>
        <c:axId val="26089424"/>
      </c:barChart>
      <c:catAx>
        <c:axId val="401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089424"/>
        <c:crosses val="autoZero"/>
        <c:auto val="1"/>
        <c:lblOffset val="100"/>
        <c:noMultiLvlLbl val="0"/>
      </c:catAx>
      <c:valAx>
        <c:axId val="260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181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397150.99648300116</c:v>
                </c:pt>
                <c:pt idx="1">
                  <c:v>487245.9499263623</c:v>
                </c:pt>
                <c:pt idx="2">
                  <c:v>380091.74567763525</c:v>
                </c:pt>
                <c:pt idx="3">
                  <c:v>315852.4532297917</c:v>
                </c:pt>
                <c:pt idx="4">
                  <c:v>621778.2204515273</c:v>
                </c:pt>
              </c:numCache>
            </c:numRef>
          </c:val>
        </c:ser>
        <c:axId val="33478225"/>
        <c:axId val="32868570"/>
      </c:barChart>
      <c:catAx>
        <c:axId val="33478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868570"/>
        <c:crosses val="autoZero"/>
        <c:auto val="1"/>
        <c:lblOffset val="100"/>
        <c:noMultiLvlLbl val="0"/>
      </c:catAx>
      <c:valAx>
        <c:axId val="32868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478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2543958.762509126</c:v>
                </c:pt>
                <c:pt idx="1">
                  <c:v>1304479.9713876967</c:v>
                </c:pt>
                <c:pt idx="2">
                  <c:v>2692184.4606223623</c:v>
                </c:pt>
                <c:pt idx="3">
                  <c:v>2807086.639790496</c:v>
                </c:pt>
                <c:pt idx="4">
                  <c:v>2578550.814718893</c:v>
                </c:pt>
              </c:numCache>
            </c:numRef>
          </c:val>
        </c:ser>
        <c:axId val="27381675"/>
        <c:axId val="45108484"/>
      </c:barChart>
      <c:catAx>
        <c:axId val="2738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08484"/>
        <c:crosses val="autoZero"/>
        <c:auto val="1"/>
        <c:lblOffset val="100"/>
        <c:noMultiLvlLbl val="0"/>
      </c:catAx>
      <c:valAx>
        <c:axId val="4510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38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99591</c:v>
                </c:pt>
                <c:pt idx="1">
                  <c:v>1487</c:v>
                </c:pt>
                <c:pt idx="2">
                  <c:v>250</c:v>
                </c:pt>
                <c:pt idx="3">
                  <c:v>346</c:v>
                </c:pt>
                <c:pt idx="4">
                  <c:v>8670</c:v>
                </c:pt>
                <c:pt idx="5">
                  <c:v>838</c:v>
                </c:pt>
                <c:pt idx="6">
                  <c:v>662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0.03475</cdr:y>
    </cdr:from>
    <cdr:to>
      <cdr:x>0.66275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0.42525</cdr:x>
      <cdr:y>0.03475</cdr:y>
    </cdr:from>
    <cdr:to>
      <cdr:x>0.66275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24175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90782b0-3f9f-408e-bc3a-4072ffce1a1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$118.36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3c80f76-d7e5-42c5-a620-9cb9ee8d398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521,825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af16466-9ba2-4f8d-af1f-eff66d8539d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660,466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92873a8-8eed-4471-a027-222d53dadac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$459,298,679,296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ac12608-08de-4ff1-979a-c1c9e5fbe24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111,844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3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420907</v>
      </c>
      <c r="C6" s="7">
        <f>B6/B$9</f>
        <v>0.8066056628179945</v>
      </c>
      <c r="D6" s="14">
        <v>78769710602</v>
      </c>
      <c r="E6" s="7">
        <f>D6/D$9</f>
        <v>0.6654828809630495</v>
      </c>
    </row>
    <row r="7" spans="1:5" ht="12.75">
      <c r="A7" s="1" t="s">
        <v>30</v>
      </c>
      <c r="B7" s="6">
        <v>100918</v>
      </c>
      <c r="C7" s="7">
        <f>B7/B$9</f>
        <v>0.19339433718200547</v>
      </c>
      <c r="D7" s="14">
        <v>39595033038</v>
      </c>
      <c r="E7" s="7">
        <f>D7/D$9</f>
        <v>0.3345171190369504</v>
      </c>
    </row>
    <row r="9" spans="1:7" ht="12.75">
      <c r="A9" s="9" t="s">
        <v>12</v>
      </c>
      <c r="B9" s="10">
        <f>SUM(B6:B7)</f>
        <v>521825</v>
      </c>
      <c r="C9" s="29">
        <f>SUM(C6:C7)</f>
        <v>1</v>
      </c>
      <c r="D9" s="15">
        <f>SUM(D6:D7)</f>
        <v>118364743640</v>
      </c>
      <c r="E9" s="29">
        <f>SUM(E6:E7)</f>
        <v>1</v>
      </c>
      <c r="G9" s="54">
        <f>+D9/1000000000</f>
        <v>118.36474364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99591</v>
      </c>
      <c r="C5" s="7">
        <f>B5/B$13</f>
        <v>0.8904456206859555</v>
      </c>
      <c r="D5" s="6">
        <v>521825</v>
      </c>
      <c r="E5" s="7">
        <f>D5/D$13</f>
        <v>0.7900860907298786</v>
      </c>
      <c r="F5" s="14">
        <v>118364743640</v>
      </c>
      <c r="G5" s="7">
        <f>F5/F$13</f>
        <v>0.25770756367387365</v>
      </c>
      <c r="H5" s="14">
        <f>IF(D5=0,"-",+F5/D5)</f>
        <v>226828.426464811</v>
      </c>
      <c r="I5" s="25"/>
    </row>
    <row r="6" spans="1:8" ht="12.75">
      <c r="A6" s="51" t="s">
        <v>6</v>
      </c>
      <c r="B6" s="6">
        <v>1487</v>
      </c>
      <c r="C6" s="7">
        <f aca="true" t="shared" si="0" ref="C6:C11">B6/B$13</f>
        <v>0.01329530417367047</v>
      </c>
      <c r="D6" s="6">
        <v>8182</v>
      </c>
      <c r="E6" s="7">
        <f aca="true" t="shared" si="1" ref="E6:E11">D6/D$13</f>
        <v>0.012388222860828567</v>
      </c>
      <c r="F6" s="14">
        <v>7355839376</v>
      </c>
      <c r="G6" s="7">
        <f aca="true" t="shared" si="2" ref="G6:G11">F6/F$13</f>
        <v>0.01601537236570073</v>
      </c>
      <c r="H6" s="14">
        <f aca="true" t="shared" si="3" ref="H6:H11">IF(D6=0,"-",+F6/D6)</f>
        <v>899027.0564654119</v>
      </c>
    </row>
    <row r="7" spans="1:8" ht="12.75">
      <c r="A7" s="51" t="s">
        <v>7</v>
      </c>
      <c r="B7" s="6">
        <v>250</v>
      </c>
      <c r="C7" s="7">
        <f t="shared" si="0"/>
        <v>0.0022352562497764744</v>
      </c>
      <c r="D7" s="6">
        <v>4565</v>
      </c>
      <c r="E7" s="7">
        <f t="shared" si="1"/>
        <v>0.006911786526482817</v>
      </c>
      <c r="F7" s="14">
        <v>7628663505</v>
      </c>
      <c r="G7" s="7">
        <f t="shared" si="2"/>
        <v>0.01660937391915213</v>
      </c>
      <c r="H7" s="14">
        <f t="shared" si="3"/>
        <v>1671120.1544359254</v>
      </c>
    </row>
    <row r="8" spans="1:8" ht="12.75">
      <c r="A8" s="51" t="s">
        <v>8</v>
      </c>
      <c r="B8" s="6">
        <v>346</v>
      </c>
      <c r="C8" s="7">
        <f t="shared" si="0"/>
        <v>0.0030935946496906406</v>
      </c>
      <c r="D8" s="6">
        <v>4265</v>
      </c>
      <c r="E8" s="7">
        <f t="shared" si="1"/>
        <v>0.006457561782135643</v>
      </c>
      <c r="F8" s="14">
        <v>1693849000</v>
      </c>
      <c r="G8" s="7">
        <f t="shared" si="2"/>
        <v>0.0036879030494846705</v>
      </c>
      <c r="H8" s="14">
        <f t="shared" si="3"/>
        <v>397150.99648300116</v>
      </c>
    </row>
    <row r="9" spans="1:8" ht="12.75">
      <c r="A9" s="51" t="s">
        <v>9</v>
      </c>
      <c r="B9" s="6">
        <v>8670</v>
      </c>
      <c r="C9" s="7">
        <f t="shared" si="0"/>
        <v>0.07751868674224813</v>
      </c>
      <c r="D9" s="6">
        <v>117794</v>
      </c>
      <c r="E9" s="7">
        <f t="shared" si="1"/>
        <v>0.17834983178543634</v>
      </c>
      <c r="F9" s="14">
        <v>299663078471</v>
      </c>
      <c r="G9" s="7">
        <f t="shared" si="2"/>
        <v>0.6524361858177234</v>
      </c>
      <c r="H9" s="14">
        <f t="shared" si="3"/>
        <v>2543958.762509126</v>
      </c>
    </row>
    <row r="10" spans="1:8" ht="12.75">
      <c r="A10" s="51" t="s">
        <v>10</v>
      </c>
      <c r="B10" s="6">
        <v>838</v>
      </c>
      <c r="C10" s="7">
        <f t="shared" si="0"/>
        <v>0.007492578949250742</v>
      </c>
      <c r="D10" s="6">
        <v>1567</v>
      </c>
      <c r="E10" s="7">
        <f t="shared" si="1"/>
        <v>0.0023725672479734004</v>
      </c>
      <c r="F10" s="14">
        <v>15727947500</v>
      </c>
      <c r="G10" s="7">
        <f t="shared" si="2"/>
        <v>0.034243398052237715</v>
      </c>
      <c r="H10" s="14">
        <f t="shared" si="3"/>
        <v>10036979.897894066</v>
      </c>
    </row>
    <row r="11" spans="1:8" ht="12.75">
      <c r="A11" s="51" t="s">
        <v>11</v>
      </c>
      <c r="B11" s="6">
        <v>662</v>
      </c>
      <c r="C11" s="7">
        <f t="shared" si="0"/>
        <v>0.005918958549408104</v>
      </c>
      <c r="D11" s="6">
        <v>2268</v>
      </c>
      <c r="E11" s="7">
        <f t="shared" si="1"/>
        <v>0.0034339390672646283</v>
      </c>
      <c r="F11" s="14">
        <v>8864557804</v>
      </c>
      <c r="G11" s="7">
        <f t="shared" si="2"/>
        <v>0.019300203121827703</v>
      </c>
      <c r="H11" s="14">
        <f t="shared" si="3"/>
        <v>3908535.1869488535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111844</v>
      </c>
      <c r="C13" s="11">
        <f t="shared" si="4"/>
        <v>1</v>
      </c>
      <c r="D13" s="10">
        <f t="shared" si="4"/>
        <v>660466</v>
      </c>
      <c r="E13" s="12">
        <f t="shared" si="4"/>
        <v>0.9999999999999999</v>
      </c>
      <c r="F13" s="15">
        <f t="shared" si="4"/>
        <v>459298679296</v>
      </c>
      <c r="G13" s="12">
        <f t="shared" si="4"/>
        <v>1.0000000000000002</v>
      </c>
      <c r="H13" s="15">
        <f>F13/D13</f>
        <v>695416.0839407328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45055</v>
      </c>
      <c r="C16" s="7">
        <f aca="true" t="shared" si="5" ref="C16:C22">B16/B$24</f>
        <v>0.9229177762300791</v>
      </c>
      <c r="D16" s="6">
        <v>136541</v>
      </c>
      <c r="E16" s="7">
        <f aca="true" t="shared" si="6" ref="E16:E22">D16/D$24</f>
        <v>0.8952392816632682</v>
      </c>
      <c r="F16" s="20">
        <v>35458976000</v>
      </c>
      <c r="G16" s="7">
        <f aca="true" t="shared" si="7" ref="G16:G22">F16/F$24</f>
        <v>0.6264664968904032</v>
      </c>
      <c r="H16" s="20">
        <f aca="true" t="shared" si="8" ref="H16:H22">IF(D16=0,"-",+F16/D16)</f>
        <v>259694.71440812649</v>
      </c>
      <c r="J16" s="8"/>
      <c r="M16" s="1"/>
      <c r="N16" s="1"/>
    </row>
    <row r="17" spans="1:14" ht="12.75">
      <c r="A17" s="1" t="s">
        <v>6</v>
      </c>
      <c r="B17" s="6">
        <v>594</v>
      </c>
      <c r="C17" s="7">
        <f t="shared" si="5"/>
        <v>0.01216764308246958</v>
      </c>
      <c r="D17" s="6">
        <v>1837</v>
      </c>
      <c r="E17" s="7">
        <f t="shared" si="6"/>
        <v>0.01204440102544601</v>
      </c>
      <c r="F17" s="20">
        <v>1387508000</v>
      </c>
      <c r="G17" s="7">
        <f t="shared" si="7"/>
        <v>0.024513603443241272</v>
      </c>
      <c r="H17" s="20">
        <f t="shared" si="8"/>
        <v>755311.9216113228</v>
      </c>
      <c r="J17" s="8"/>
      <c r="M17" s="1"/>
      <c r="N17" s="1"/>
    </row>
    <row r="18" spans="1:14" ht="12.75">
      <c r="A18" s="1" t="s">
        <v>7</v>
      </c>
      <c r="B18" s="6">
        <v>84</v>
      </c>
      <c r="C18" s="7">
        <f t="shared" si="5"/>
        <v>0.0017206767995411529</v>
      </c>
      <c r="D18" s="6">
        <v>580</v>
      </c>
      <c r="E18" s="7">
        <f t="shared" si="6"/>
        <v>0.003802804896439132</v>
      </c>
      <c r="F18" s="20">
        <v>2363992000</v>
      </c>
      <c r="G18" s="7">
        <f t="shared" si="7"/>
        <v>0.041765497878927416</v>
      </c>
      <c r="H18" s="20">
        <f t="shared" si="8"/>
        <v>4075848.275862069</v>
      </c>
      <c r="J18" s="8"/>
      <c r="M18" s="1"/>
      <c r="N18" s="1"/>
    </row>
    <row r="19" spans="1:14" ht="12.75">
      <c r="A19" s="1" t="s">
        <v>8</v>
      </c>
      <c r="B19" s="6">
        <v>161</v>
      </c>
      <c r="C19" s="7">
        <f t="shared" si="5"/>
        <v>0.00329796386578721</v>
      </c>
      <c r="D19" s="6">
        <v>679</v>
      </c>
      <c r="E19" s="7">
        <f t="shared" si="6"/>
        <v>0.0044519043529002945</v>
      </c>
      <c r="F19" s="20">
        <v>330840000</v>
      </c>
      <c r="G19" s="7">
        <f t="shared" si="7"/>
        <v>0.005845069407284097</v>
      </c>
      <c r="H19" s="20">
        <f t="shared" si="8"/>
        <v>487245.9499263623</v>
      </c>
      <c r="J19" s="8"/>
      <c r="M19" s="1"/>
      <c r="N19" s="1"/>
    </row>
    <row r="20" spans="1:14" ht="12.75">
      <c r="A20" s="1" t="s">
        <v>9</v>
      </c>
      <c r="B20" s="6">
        <v>2789</v>
      </c>
      <c r="C20" s="7">
        <f t="shared" si="5"/>
        <v>0.057130566594288994</v>
      </c>
      <c r="D20" s="6">
        <v>12582</v>
      </c>
      <c r="E20" s="7">
        <f t="shared" si="6"/>
        <v>0.08249464001206407</v>
      </c>
      <c r="F20" s="20">
        <v>16412967000</v>
      </c>
      <c r="G20" s="7">
        <f t="shared" si="7"/>
        <v>0.28997379789161964</v>
      </c>
      <c r="H20" s="20">
        <f t="shared" si="8"/>
        <v>1304479.9713876967</v>
      </c>
      <c r="J20" s="8"/>
      <c r="M20" s="1"/>
      <c r="N20" s="1"/>
    </row>
    <row r="21" spans="1:14" ht="12.75">
      <c r="A21" s="1" t="s">
        <v>10</v>
      </c>
      <c r="B21" s="6">
        <v>4</v>
      </c>
      <c r="C21" s="7">
        <f t="shared" si="5"/>
        <v>8.193699045434061E-05</v>
      </c>
      <c r="D21" s="6">
        <v>4</v>
      </c>
      <c r="E21" s="7">
        <f t="shared" si="6"/>
        <v>2.6226240665097462E-05</v>
      </c>
      <c r="F21" s="20">
        <v>35500000</v>
      </c>
      <c r="G21" s="7">
        <f t="shared" si="7"/>
        <v>0.0006271912826701289</v>
      </c>
      <c r="H21" s="20">
        <f t="shared" si="8"/>
        <v>8875000</v>
      </c>
      <c r="J21" s="8"/>
      <c r="M21" s="1"/>
      <c r="N21" s="1"/>
    </row>
    <row r="22" spans="1:14" ht="12.75">
      <c r="A22" s="1" t="s">
        <v>11</v>
      </c>
      <c r="B22" s="6">
        <v>131</v>
      </c>
      <c r="C22" s="7">
        <f t="shared" si="5"/>
        <v>0.002683436437379655</v>
      </c>
      <c r="D22" s="6">
        <v>296</v>
      </c>
      <c r="E22" s="7">
        <f t="shared" si="6"/>
        <v>0.0019407418092172123</v>
      </c>
      <c r="F22" s="20">
        <v>611769000</v>
      </c>
      <c r="G22" s="7">
        <f t="shared" si="7"/>
        <v>0.010808343205854143</v>
      </c>
      <c r="H22" s="20">
        <f t="shared" si="8"/>
        <v>2066787.1621621621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48818</v>
      </c>
      <c r="C24" s="11">
        <f t="shared" si="9"/>
        <v>0.9999999999999999</v>
      </c>
      <c r="D24" s="10">
        <f t="shared" si="9"/>
        <v>152519</v>
      </c>
      <c r="E24" s="11">
        <f t="shared" si="9"/>
        <v>1</v>
      </c>
      <c r="F24" s="21">
        <f t="shared" si="9"/>
        <v>56601552000</v>
      </c>
      <c r="G24" s="11">
        <f t="shared" si="9"/>
        <v>0.9999999999999998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98658</v>
      </c>
      <c r="C27" s="7">
        <f>B27/B$35</f>
        <v>0.8898850865008208</v>
      </c>
      <c r="D27" s="6">
        <v>385284</v>
      </c>
      <c r="E27" s="7">
        <f>D27/D$35</f>
        <v>0.7585122069822245</v>
      </c>
      <c r="F27" s="20">
        <v>82905767640</v>
      </c>
      <c r="G27" s="7">
        <f>F27/F$35</f>
        <v>0.20587623308040295</v>
      </c>
      <c r="H27" s="20">
        <f aca="true" t="shared" si="10" ref="H27:H33">IF(D27=0,"-",+F27/D27)</f>
        <v>215180.92534338307</v>
      </c>
      <c r="J27" s="8"/>
    </row>
    <row r="28" spans="1:10" ht="12.75">
      <c r="A28" s="1" t="s">
        <v>6</v>
      </c>
      <c r="B28" s="6">
        <v>1479</v>
      </c>
      <c r="C28" s="7">
        <f aca="true" t="shared" si="11" ref="C28:C33">B28/B$35</f>
        <v>0.013340428986343874</v>
      </c>
      <c r="D28" s="6">
        <v>6345</v>
      </c>
      <c r="E28" s="7">
        <f aca="true" t="shared" si="12" ref="E28:E33">D28/D$35</f>
        <v>0.012491460723264436</v>
      </c>
      <c r="F28" s="20">
        <v>5968331376</v>
      </c>
      <c r="G28" s="7">
        <f aca="true" t="shared" si="13" ref="G28:G33">F28/F$35</f>
        <v>0.014820893846637788</v>
      </c>
      <c r="H28" s="20">
        <f t="shared" si="10"/>
        <v>940635.3626477541</v>
      </c>
      <c r="J28" s="8"/>
    </row>
    <row r="29" spans="1:10" ht="12.75">
      <c r="A29" s="1" t="s">
        <v>7</v>
      </c>
      <c r="B29" s="6">
        <v>247</v>
      </c>
      <c r="C29" s="7">
        <f t="shared" si="11"/>
        <v>0.0022279147800046903</v>
      </c>
      <c r="D29" s="6">
        <v>3985</v>
      </c>
      <c r="E29" s="7">
        <f t="shared" si="12"/>
        <v>0.007845306695383573</v>
      </c>
      <c r="F29" s="20">
        <v>5264671505</v>
      </c>
      <c r="G29" s="7">
        <f t="shared" si="13"/>
        <v>0.013073526350562309</v>
      </c>
      <c r="H29" s="20">
        <f t="shared" si="10"/>
        <v>1321122.0840652448</v>
      </c>
      <c r="J29" s="8"/>
    </row>
    <row r="30" spans="1:10" ht="12.75">
      <c r="A30" s="1" t="s">
        <v>8</v>
      </c>
      <c r="B30" s="6">
        <v>346</v>
      </c>
      <c r="C30" s="7">
        <f t="shared" si="11"/>
        <v>0.0031208846715855177</v>
      </c>
      <c r="D30" s="6">
        <v>3586</v>
      </c>
      <c r="E30" s="7">
        <f t="shared" si="12"/>
        <v>0.007059791671178292</v>
      </c>
      <c r="F30" s="20">
        <v>1363009000</v>
      </c>
      <c r="G30" s="7">
        <f t="shared" si="13"/>
        <v>0.003384700082546476</v>
      </c>
      <c r="H30" s="20">
        <f t="shared" si="10"/>
        <v>380091.74567763525</v>
      </c>
      <c r="J30" s="8"/>
    </row>
    <row r="31" spans="1:10" ht="12.75">
      <c r="A31" s="1" t="s">
        <v>9</v>
      </c>
      <c r="B31" s="6">
        <v>8654</v>
      </c>
      <c r="C31" s="7">
        <f t="shared" si="11"/>
        <v>0.07805819638121697</v>
      </c>
      <c r="D31" s="6">
        <v>105212</v>
      </c>
      <c r="E31" s="7">
        <f t="shared" si="12"/>
        <v>0.2071318464327971</v>
      </c>
      <c r="F31" s="20">
        <v>283250111471</v>
      </c>
      <c r="G31" s="7">
        <f t="shared" si="13"/>
        <v>0.7033824983380097</v>
      </c>
      <c r="H31" s="20">
        <f t="shared" si="10"/>
        <v>2692184.4606223623</v>
      </c>
      <c r="J31" s="8"/>
    </row>
    <row r="32" spans="1:10" ht="12.75">
      <c r="A32" s="1" t="s">
        <v>10</v>
      </c>
      <c r="B32" s="6">
        <v>838</v>
      </c>
      <c r="C32" s="7">
        <f t="shared" si="11"/>
        <v>0.007558674435805387</v>
      </c>
      <c r="D32" s="6">
        <v>1563</v>
      </c>
      <c r="E32" s="7">
        <f t="shared" si="12"/>
        <v>0.003077092688804147</v>
      </c>
      <c r="F32" s="20">
        <v>15692447500</v>
      </c>
      <c r="G32" s="7">
        <f t="shared" si="13"/>
        <v>0.03896836216679878</v>
      </c>
      <c r="H32" s="20">
        <f t="shared" si="10"/>
        <v>10039953.61484325</v>
      </c>
      <c r="J32" s="8"/>
    </row>
    <row r="33" spans="1:10" ht="12.75">
      <c r="A33" s="1" t="s">
        <v>11</v>
      </c>
      <c r="B33" s="6">
        <v>644</v>
      </c>
      <c r="C33" s="7">
        <f t="shared" si="11"/>
        <v>0.0058088142442227556</v>
      </c>
      <c r="D33" s="6">
        <v>1972</v>
      </c>
      <c r="E33" s="7">
        <f t="shared" si="12"/>
        <v>0.0038822948063479065</v>
      </c>
      <c r="F33" s="20">
        <v>8252788804</v>
      </c>
      <c r="G33" s="7">
        <f t="shared" si="13"/>
        <v>0.02049378613504198</v>
      </c>
      <c r="H33" s="20">
        <f t="shared" si="10"/>
        <v>4184984.1805273835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110866</v>
      </c>
      <c r="C35" s="11">
        <f t="shared" si="14"/>
        <v>1</v>
      </c>
      <c r="D35" s="10">
        <f t="shared" si="14"/>
        <v>507947</v>
      </c>
      <c r="E35" s="11">
        <f t="shared" si="14"/>
        <v>1</v>
      </c>
      <c r="F35" s="21">
        <f t="shared" si="14"/>
        <v>402697127296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89385</v>
      </c>
      <c r="C38" s="7">
        <f aca="true" t="shared" si="15" ref="C38:C44">B38/B$46</f>
        <v>0.8900583514229383</v>
      </c>
      <c r="D38" s="6">
        <v>269624</v>
      </c>
      <c r="E38" s="7">
        <f aca="true" t="shared" si="16" ref="E38:E44">D38/D$46</f>
        <v>0.8011933628108211</v>
      </c>
      <c r="F38" s="20">
        <v>51960289140</v>
      </c>
      <c r="G38" s="7">
        <f aca="true" t="shared" si="17" ref="G38:G44">F38/F$46</f>
        <v>0.2317170687999203</v>
      </c>
      <c r="H38" s="20">
        <f aca="true" t="shared" si="18" ref="H38:H44">IF(D38=0,"-",+F38/D38)</f>
        <v>192713.8872652286</v>
      </c>
      <c r="J38" s="8"/>
      <c r="N38" s="1"/>
    </row>
    <row r="39" spans="1:14" ht="12.75">
      <c r="A39" s="1" t="s">
        <v>6</v>
      </c>
      <c r="B39" s="6">
        <v>1405</v>
      </c>
      <c r="C39" s="7">
        <f t="shared" si="15"/>
        <v>0.013990400892199231</v>
      </c>
      <c r="D39" s="6">
        <v>5644</v>
      </c>
      <c r="E39" s="7">
        <f t="shared" si="16"/>
        <v>0.01677126420387011</v>
      </c>
      <c r="F39" s="20">
        <v>4539408800</v>
      </c>
      <c r="G39" s="7">
        <f t="shared" si="17"/>
        <v>0.020243507467529145</v>
      </c>
      <c r="H39" s="20">
        <f t="shared" si="18"/>
        <v>804289.2983699504</v>
      </c>
      <c r="J39" s="8"/>
      <c r="N39" s="1"/>
    </row>
    <row r="40" spans="1:14" ht="12.75">
      <c r="A40" s="1" t="s">
        <v>7</v>
      </c>
      <c r="B40" s="6">
        <v>237</v>
      </c>
      <c r="C40" s="7">
        <f t="shared" si="15"/>
        <v>0.002359946627367415</v>
      </c>
      <c r="D40" s="6">
        <v>3901</v>
      </c>
      <c r="E40" s="7">
        <f t="shared" si="16"/>
        <v>0.011591903199733751</v>
      </c>
      <c r="F40" s="20">
        <v>5062979228</v>
      </c>
      <c r="G40" s="7">
        <f t="shared" si="17"/>
        <v>0.02257837139716585</v>
      </c>
      <c r="H40" s="20">
        <f t="shared" si="18"/>
        <v>1297867.0156370162</v>
      </c>
      <c r="J40" s="8"/>
      <c r="N40" s="1"/>
    </row>
    <row r="41" spans="1:14" ht="12.75">
      <c r="A41" s="1" t="s">
        <v>8</v>
      </c>
      <c r="B41" s="6">
        <v>321</v>
      </c>
      <c r="C41" s="7">
        <f t="shared" si="15"/>
        <v>0.003196383406687511</v>
      </c>
      <c r="D41" s="6">
        <v>2833</v>
      </c>
      <c r="E41" s="7">
        <f t="shared" si="16"/>
        <v>0.00841831883231113</v>
      </c>
      <c r="F41" s="20">
        <v>894810000</v>
      </c>
      <c r="G41" s="7">
        <f t="shared" si="17"/>
        <v>0.003990407939690242</v>
      </c>
      <c r="H41" s="20">
        <f t="shared" si="18"/>
        <v>315852.4532297917</v>
      </c>
      <c r="J41" s="8"/>
      <c r="N41" s="1"/>
    </row>
    <row r="42" spans="1:14" ht="12.75">
      <c r="A42" s="1" t="s">
        <v>9</v>
      </c>
      <c r="B42" s="6">
        <v>7724</v>
      </c>
      <c r="C42" s="7">
        <f t="shared" si="15"/>
        <v>0.0769123533746241</v>
      </c>
      <c r="D42" s="6">
        <v>52314</v>
      </c>
      <c r="E42" s="7">
        <f t="shared" si="16"/>
        <v>0.15545214662672943</v>
      </c>
      <c r="F42" s="20">
        <v>146849930474</v>
      </c>
      <c r="G42" s="7">
        <f t="shared" si="17"/>
        <v>0.654877715388082</v>
      </c>
      <c r="H42" s="20">
        <f t="shared" si="18"/>
        <v>2807086.639790496</v>
      </c>
      <c r="J42" s="8"/>
      <c r="N42" s="1"/>
    </row>
    <row r="43" spans="1:14" ht="12.75">
      <c r="A43" s="1" t="s">
        <v>10</v>
      </c>
      <c r="B43" s="6">
        <v>813</v>
      </c>
      <c r="C43" s="7">
        <f t="shared" si="15"/>
        <v>0.00809551311413379</v>
      </c>
      <c r="D43" s="6">
        <v>987</v>
      </c>
      <c r="E43" s="7">
        <f t="shared" si="16"/>
        <v>0.002932891171016973</v>
      </c>
      <c r="F43" s="20">
        <v>9981300500</v>
      </c>
      <c r="G43" s="7">
        <f t="shared" si="17"/>
        <v>0.04451164019583396</v>
      </c>
      <c r="H43" s="20">
        <f t="shared" si="18"/>
        <v>10112766.46403242</v>
      </c>
      <c r="J43" s="8"/>
      <c r="N43" s="1"/>
    </row>
    <row r="44" spans="1:14" ht="12.75">
      <c r="A44" s="1" t="s">
        <v>11</v>
      </c>
      <c r="B44" s="6">
        <v>541</v>
      </c>
      <c r="C44" s="7">
        <f t="shared" si="15"/>
        <v>0.005387051162049668</v>
      </c>
      <c r="D44" s="6">
        <v>1225</v>
      </c>
      <c r="E44" s="7">
        <f t="shared" si="16"/>
        <v>0.0036401131555175202</v>
      </c>
      <c r="F44" s="20">
        <v>4951513314</v>
      </c>
      <c r="G44" s="7">
        <f t="shared" si="17"/>
        <v>0.022081288811778527</v>
      </c>
      <c r="H44" s="20">
        <f t="shared" si="18"/>
        <v>4042051.684897959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100426</v>
      </c>
      <c r="C46" s="11">
        <f t="shared" si="19"/>
        <v>1</v>
      </c>
      <c r="D46" s="10">
        <f t="shared" si="19"/>
        <v>336528</v>
      </c>
      <c r="E46" s="11">
        <f t="shared" si="19"/>
        <v>1.0000000000000002</v>
      </c>
      <c r="F46" s="10">
        <f t="shared" si="19"/>
        <v>224240231456</v>
      </c>
      <c r="G46" s="11">
        <f t="shared" si="19"/>
        <v>1.0000000000000002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72446</v>
      </c>
      <c r="C49" s="7">
        <f aca="true" t="shared" si="20" ref="C49:C55">B49/B$57</f>
        <v>0.8853773296669722</v>
      </c>
      <c r="D49" s="6">
        <v>115660</v>
      </c>
      <c r="E49" s="7">
        <f aca="true" t="shared" si="21" ref="E49:E55">D49/D$57</f>
        <v>0.6747210052561268</v>
      </c>
      <c r="F49" s="20">
        <v>30945478500</v>
      </c>
      <c r="G49" s="7">
        <f aca="true" t="shared" si="22" ref="G49:G55">F49/F$57</f>
        <v>0.173405899247205</v>
      </c>
      <c r="H49" s="20">
        <f aca="true" t="shared" si="23" ref="H49:H55">IF(D49=0,"-",+F49/D49)</f>
        <v>267555.5810133149</v>
      </c>
      <c r="J49" s="8"/>
      <c r="N49" s="1"/>
    </row>
    <row r="50" spans="1:14" ht="12.75">
      <c r="A50" s="1" t="s">
        <v>6</v>
      </c>
      <c r="B50" s="6">
        <v>517</v>
      </c>
      <c r="C50" s="7">
        <f t="shared" si="20"/>
        <v>0.006318362358692331</v>
      </c>
      <c r="D50" s="6">
        <v>701</v>
      </c>
      <c r="E50" s="7">
        <f t="shared" si="21"/>
        <v>0.004089394991220343</v>
      </c>
      <c r="F50" s="20">
        <v>1428922576</v>
      </c>
      <c r="G50" s="7">
        <f t="shared" si="22"/>
        <v>0.00800710204710238</v>
      </c>
      <c r="H50" s="20">
        <f t="shared" si="23"/>
        <v>2038405.9572039943</v>
      </c>
      <c r="J50" s="8"/>
      <c r="N50" s="1"/>
    </row>
    <row r="51" spans="1:14" ht="12.75">
      <c r="A51" s="1" t="s">
        <v>7</v>
      </c>
      <c r="B51" s="6">
        <v>55</v>
      </c>
      <c r="C51" s="7">
        <f t="shared" si="20"/>
        <v>0.0006721662083715245</v>
      </c>
      <c r="D51" s="6">
        <v>84</v>
      </c>
      <c r="E51" s="7">
        <f t="shared" si="21"/>
        <v>0.0004900273598609255</v>
      </c>
      <c r="F51" s="20">
        <v>201692277</v>
      </c>
      <c r="G51" s="7">
        <f t="shared" si="22"/>
        <v>0.0011302016436553523</v>
      </c>
      <c r="H51" s="20">
        <f t="shared" si="23"/>
        <v>2401098.535714286</v>
      </c>
      <c r="J51" s="8"/>
      <c r="N51" s="1"/>
    </row>
    <row r="52" spans="1:14" ht="12.75">
      <c r="A52" s="1" t="s">
        <v>8</v>
      </c>
      <c r="B52" s="6">
        <v>261</v>
      </c>
      <c r="C52" s="7">
        <f t="shared" si="20"/>
        <v>0.0031897341888175983</v>
      </c>
      <c r="D52" s="6">
        <v>753</v>
      </c>
      <c r="E52" s="7">
        <f t="shared" si="21"/>
        <v>0.00439274526161044</v>
      </c>
      <c r="F52" s="20">
        <v>468199000</v>
      </c>
      <c r="G52" s="7">
        <f t="shared" si="22"/>
        <v>0.002623597131375498</v>
      </c>
      <c r="H52" s="20">
        <f t="shared" si="23"/>
        <v>621778.2204515273</v>
      </c>
      <c r="J52" s="8"/>
      <c r="N52" s="1"/>
    </row>
    <row r="53" spans="1:14" ht="12.75">
      <c r="A53" s="1" t="s">
        <v>9</v>
      </c>
      <c r="B53" s="6">
        <v>7660</v>
      </c>
      <c r="C53" s="7">
        <f t="shared" si="20"/>
        <v>0.09361442102047052</v>
      </c>
      <c r="D53" s="6">
        <v>52898</v>
      </c>
      <c r="E53" s="7">
        <f t="shared" si="21"/>
        <v>0.30858889621337193</v>
      </c>
      <c r="F53" s="20">
        <v>136400180997</v>
      </c>
      <c r="G53" s="7">
        <f t="shared" si="22"/>
        <v>0.764331242874991</v>
      </c>
      <c r="H53" s="20">
        <f t="shared" si="23"/>
        <v>2578550.814718893</v>
      </c>
      <c r="J53" s="8"/>
      <c r="N53" s="1"/>
    </row>
    <row r="54" spans="1:14" ht="12.75">
      <c r="A54" s="1" t="s">
        <v>10</v>
      </c>
      <c r="B54" s="6">
        <v>513</v>
      </c>
      <c r="C54" s="7">
        <f t="shared" si="20"/>
        <v>0.006269477543538038</v>
      </c>
      <c r="D54" s="6">
        <v>576</v>
      </c>
      <c r="E54" s="7">
        <f t="shared" si="21"/>
        <v>0.003360187610474918</v>
      </c>
      <c r="F54" s="20">
        <v>5711147000</v>
      </c>
      <c r="G54" s="7">
        <f t="shared" si="22"/>
        <v>0.0320029493571404</v>
      </c>
      <c r="H54" s="20">
        <f t="shared" si="23"/>
        <v>9915185.763888888</v>
      </c>
      <c r="J54" s="8"/>
      <c r="N54" s="1"/>
    </row>
    <row r="55" spans="1:14" ht="12.75">
      <c r="A55" s="1" t="s">
        <v>11</v>
      </c>
      <c r="B55" s="6">
        <v>373</v>
      </c>
      <c r="C55" s="7">
        <f t="shared" si="20"/>
        <v>0.004558509013137794</v>
      </c>
      <c r="D55" s="6">
        <v>747</v>
      </c>
      <c r="E55" s="7">
        <f t="shared" si="21"/>
        <v>0.004357743307334659</v>
      </c>
      <c r="F55" s="20">
        <v>3301275490</v>
      </c>
      <c r="G55" s="7">
        <f t="shared" si="22"/>
        <v>0.018499007698530412</v>
      </c>
      <c r="H55" s="20">
        <f t="shared" si="23"/>
        <v>4419378.165997323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81825</v>
      </c>
      <c r="C57" s="11">
        <f t="shared" si="24"/>
        <v>1</v>
      </c>
      <c r="D57" s="10">
        <f t="shared" si="24"/>
        <v>171419</v>
      </c>
      <c r="E57" s="11">
        <f t="shared" si="24"/>
        <v>1</v>
      </c>
      <c r="F57" s="10">
        <f t="shared" si="24"/>
        <v>178456895840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2006-01-06T17:09:58Z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